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d.docs.live.net/ec9df88e214850bd/Retainer/Butterball/Reference/SY2425/"/>
    </mc:Choice>
  </mc:AlternateContent>
  <xr:revisionPtr revIDLastSave="0" documentId="8_{08B983A8-ED3A-4A2F-8461-35A700C64FDB}" xr6:coauthVersionLast="47" xr6:coauthVersionMax="47" xr10:uidLastSave="{00000000-0000-0000-0000-000000000000}"/>
  <bookViews>
    <workbookView xWindow="-108" yWindow="-108" windowWidth="23256" windowHeight="12456" xr2:uid="{2CC8D2B4-E744-4504-82A4-FAF633C546BC}"/>
  </bookViews>
  <sheets>
    <sheet name="SY24 25" sheetId="1" r:id="rId1"/>
  </sheets>
  <definedNames>
    <definedName name="_xlnm.Print_Titles" localSheetId="0">'SY24 25'!$A:$F,'SY24 25'!$2:$3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2" i="1" l="1"/>
  <c r="S32" i="1"/>
  <c r="W32" i="1" s="1"/>
  <c r="AC31" i="1"/>
  <c r="S31" i="1"/>
  <c r="W31" i="1" s="1"/>
  <c r="AC30" i="1"/>
  <c r="AC29" i="1"/>
  <c r="AC28" i="1"/>
  <c r="AC27" i="1"/>
  <c r="AC26" i="1"/>
  <c r="AC25" i="1"/>
  <c r="AC24" i="1"/>
  <c r="AC23" i="1"/>
  <c r="AC22" i="1"/>
  <c r="AC21" i="1"/>
  <c r="AC20" i="1"/>
  <c r="AC19" i="1"/>
  <c r="AC18" i="1"/>
  <c r="AC17" i="1"/>
  <c r="AC16" i="1"/>
  <c r="AE16" i="1" s="1"/>
  <c r="S20" i="1"/>
  <c r="W20" i="1" s="1"/>
  <c r="AA20" i="1" s="1"/>
  <c r="S19" i="1"/>
  <c r="W19" i="1" s="1"/>
  <c r="AA19" i="1" s="1"/>
  <c r="AA6" i="1" s="1"/>
  <c r="S29" i="1"/>
  <c r="S30" i="1" s="1"/>
  <c r="W30" i="1" s="1"/>
  <c r="AA30" i="1" s="1"/>
  <c r="S28" i="1"/>
  <c r="W28" i="1" s="1"/>
  <c r="AA28" i="1" s="1"/>
  <c r="S27" i="1"/>
  <c r="W27" i="1" s="1"/>
  <c r="AA27" i="1" s="1"/>
  <c r="S26" i="1"/>
  <c r="W26" i="1" s="1"/>
  <c r="AA26" i="1" s="1"/>
  <c r="S24" i="1"/>
  <c r="S25" i="1" s="1"/>
  <c r="W25" i="1" s="1"/>
  <c r="AA25" i="1" s="1"/>
  <c r="S23" i="1"/>
  <c r="W23" i="1" s="1"/>
  <c r="S18" i="1"/>
  <c r="W18" i="1" s="1"/>
  <c r="AA18" i="1" s="1"/>
  <c r="W29" i="1"/>
  <c r="AA29" i="1" s="1"/>
  <c r="W24" i="1"/>
  <c r="AA24" i="1" s="1"/>
  <c r="S22" i="1"/>
  <c r="W22" i="1" s="1"/>
  <c r="AA22" i="1" s="1"/>
  <c r="S21" i="1"/>
  <c r="W21" i="1"/>
  <c r="AE21" i="1" s="1"/>
  <c r="I25" i="1"/>
  <c r="R30" i="1"/>
  <c r="Q30" i="1"/>
  <c r="P30" i="1"/>
  <c r="O30" i="1"/>
  <c r="N30" i="1"/>
  <c r="M30" i="1"/>
  <c r="L30" i="1"/>
  <c r="K30" i="1"/>
  <c r="J30" i="1"/>
  <c r="I30" i="1"/>
  <c r="H30" i="1"/>
  <c r="G30" i="1"/>
  <c r="G25" i="1"/>
  <c r="M25" i="1"/>
  <c r="J25" i="1"/>
  <c r="K25" i="1"/>
  <c r="L25" i="1"/>
  <c r="N25" i="1"/>
  <c r="O25" i="1"/>
  <c r="P25" i="1"/>
  <c r="Q25" i="1"/>
  <c r="R25" i="1"/>
  <c r="H25" i="1"/>
  <c r="S17" i="1"/>
  <c r="W17" i="1" s="1"/>
  <c r="S16" i="1"/>
  <c r="AA16" i="1"/>
  <c r="AA21" i="1"/>
  <c r="AE31" i="1" l="1"/>
  <c r="AA31" i="1"/>
  <c r="AE32" i="1"/>
  <c r="AA32" i="1"/>
  <c r="AE23" i="1"/>
  <c r="AA17" i="1"/>
  <c r="AE17" i="1"/>
  <c r="AE19" i="1"/>
  <c r="AA23" i="1"/>
  <c r="AA8" i="1" s="1"/>
  <c r="AE20" i="1"/>
  <c r="AE8" i="1" s="1"/>
  <c r="AE24" i="1"/>
  <c r="AE25" i="1"/>
  <c r="AE29" i="1"/>
  <c r="AE18" i="1"/>
  <c r="AE22" i="1"/>
  <c r="AE30" i="1"/>
  <c r="AE6" i="1" l="1"/>
</calcChain>
</file>

<file path=xl/sharedStrings.xml><?xml version="1.0" encoding="utf-8"?>
<sst xmlns="http://schemas.openxmlformats.org/spreadsheetml/2006/main" count="138" uniqueCount="95">
  <si>
    <t>Instructions</t>
  </si>
  <si>
    <t>TOTAL Commodity Pounds and $ Needed for 100124W</t>
  </si>
  <si>
    <t>TOTAL Commodity Pounds and $ Needed for 100124D</t>
  </si>
  <si>
    <t>*Catch Weight Items</t>
  </si>
  <si>
    <t>A</t>
  </si>
  <si>
    <t>B</t>
  </si>
  <si>
    <t>C</t>
  </si>
  <si>
    <t>D</t>
  </si>
  <si>
    <t>E</t>
  </si>
  <si>
    <t>F</t>
  </si>
  <si>
    <t>G</t>
  </si>
  <si>
    <t>Product Code</t>
  </si>
  <si>
    <t>Product Description</t>
  </si>
  <si>
    <t>Commodity Code</t>
  </si>
  <si>
    <t xml:space="preserve"> Case Net Weight</t>
  </si>
  <si>
    <t>\</t>
  </si>
  <si>
    <t>Servings Per Case</t>
  </si>
  <si>
    <t>=</t>
  </si>
  <si>
    <t>Total Finished Cases Needed</t>
  </si>
  <si>
    <t>X</t>
  </si>
  <si>
    <t>Amount of Commodity DF per case (in pounds)</t>
  </si>
  <si>
    <t>No of Commodity Pounds needed to order</t>
  </si>
  <si>
    <t>Value per Case</t>
  </si>
  <si>
    <t>Total DF Value</t>
  </si>
  <si>
    <t>100124W</t>
  </si>
  <si>
    <t>3.15 oz</t>
  </si>
  <si>
    <t>2 oz M/MA</t>
  </si>
  <si>
    <t>2265589200</t>
  </si>
  <si>
    <t>24.00 lbs</t>
  </si>
  <si>
    <t>3.35 oz</t>
  </si>
  <si>
    <t>2265589201</t>
  </si>
  <si>
    <t>2265589202</t>
  </si>
  <si>
    <t>100124D</t>
  </si>
  <si>
    <t>18.00 lbs</t>
  </si>
  <si>
    <t>3.58 oz</t>
  </si>
  <si>
    <t>2.38 - 3.58 oz</t>
  </si>
  <si>
    <t>2265589204</t>
  </si>
  <si>
    <t>20.00 lbs</t>
  </si>
  <si>
    <t>2.00 oz</t>
  </si>
  <si>
    <t>2265589209</t>
  </si>
  <si>
    <t>30.00 lbs</t>
  </si>
  <si>
    <t>3.60 oz</t>
  </si>
  <si>
    <t>School District</t>
  </si>
  <si>
    <t>Address</t>
  </si>
  <si>
    <t>City, State, Zip</t>
  </si>
  <si>
    <t>Phone</t>
  </si>
  <si>
    <t>Signature Authorized Representative</t>
  </si>
  <si>
    <t>Aug</t>
  </si>
  <si>
    <t>Jul</t>
  </si>
  <si>
    <t>Sep</t>
  </si>
  <si>
    <t>Oct</t>
  </si>
  <si>
    <t>Nov</t>
  </si>
  <si>
    <t>Dec</t>
  </si>
  <si>
    <t>Jan</t>
  </si>
  <si>
    <t>Feb</t>
  </si>
  <si>
    <t>Mar</t>
  </si>
  <si>
    <t>Apr</t>
  </si>
  <si>
    <t>May</t>
  </si>
  <si>
    <t>Jun</t>
  </si>
  <si>
    <t>Estimated Monthly Serving Forecast for Menu Planning</t>
  </si>
  <si>
    <t>Annual Estimated No of Servings</t>
  </si>
  <si>
    <t>Butterball Bulk Chilled Turkey 100124 Allocations</t>
  </si>
  <si>
    <t xml:space="preserve">Enter your estimated monthly menu servings in the gray highlighted column areas below by item. </t>
  </si>
  <si>
    <t>Once finalized, fill in your School District Information to the right and send to the appropriate team members for communication. Thank you for your business and the opportunity.</t>
  </si>
  <si>
    <t>Email</t>
  </si>
  <si>
    <t>State RA #</t>
  </si>
  <si>
    <t>1.41 oz</t>
  </si>
  <si>
    <t>1 oz M/MA</t>
  </si>
  <si>
    <t>Meets Meal Pattern Req't of</t>
  </si>
  <si>
    <t>CN Svg Size (oz)</t>
  </si>
  <si>
    <t>PLEASE MAKE ELECTIONS OF DARK AND WHITE MEAT IN EQUAL QUANTITIES</t>
  </si>
  <si>
    <t xml:space="preserve">After you have entered your menu forecast in by month, your Annual Estimated Servings will be calculated along with estimated cases of product needed and commodity pounds of Bulk Chilled Turkey 100124. Review your final numbers - Be sure to allocate 50% White and 50% Dark Meat. </t>
  </si>
  <si>
    <t>2265589203 &amp; 2265589206. Enter Total Servings Required in Top Line of Item. Information will auto-populate for you on the second line.</t>
  </si>
  <si>
    <t xml:space="preserve">White Meat is shaded lighter and Dark Meat is shaded darker. Two items process 50% White &amp; 50% Dark and do not require another offset item. </t>
  </si>
  <si>
    <t>VISIT WWW.BUTTERBALLFOODSERVICE.COM/K12/ FOR RECIPES &amp; PRODUCT INFO</t>
  </si>
  <si>
    <t>CONTACT YOUR LOCAL WAYPOINT REPRESENTATIVE WITH QUESTIONS</t>
  </si>
  <si>
    <t>LIVE commodity calculator and forecasting tool will be available on Processor Link!</t>
  </si>
  <si>
    <t>Turkey Breast Roast, RTC, Skin On, Cook in Bag (Catch Weight Item)</t>
  </si>
  <si>
    <t>28.50 avg* (24-33 lbs)</t>
  </si>
  <si>
    <t>Turkey Breast Sliced All-Natural CN</t>
  </si>
  <si>
    <t>Turkey Breast with White Turkey Sliced CN</t>
  </si>
  <si>
    <t xml:space="preserve">Turkey Ham Sliced Uncured CN </t>
  </si>
  <si>
    <t>Turkey Sliced Cold Cut Combo Uncured CN  (Ham, Bologna, Salami)</t>
  </si>
  <si>
    <t>Turkey Thigh Roast FC CN (Catch Weight Item)</t>
  </si>
  <si>
    <t>18.00 avg* (16-20 lb)</t>
  </si>
  <si>
    <t>Turkey Frank All-Natural Uncured CN 8:1</t>
  </si>
  <si>
    <t>Turkey Sausage Links All-Natural FC CN</t>
  </si>
  <si>
    <t>Turkey Sausage Patty All-Natural FC CN</t>
  </si>
  <si>
    <t>Turkey Tenderloin Medallions FC CN</t>
  </si>
  <si>
    <t>Turkey Frank CN 8:1</t>
  </si>
  <si>
    <t>Fully Cooked Turkey Patty</t>
  </si>
  <si>
    <t>25.00 lbs</t>
  </si>
  <si>
    <t>2.86 oz</t>
  </si>
  <si>
    <t>CN Turkey Bacon</t>
  </si>
  <si>
    <t>1.43 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</si>
</sst>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5" x14ac:knownFonts="1">
    <font>
      <sz val="11"/>
      <color theme="1"/>
      <name val="Calibri"/>
      <family val="2"/>
      <scheme val="minor"/>
    </font>
    <font>
      <sz val="10"/>
      <name val="Arial"/>
      <family val="2"/>
    </font>
    <font>
      <b/>
      <sz val="11"/>
      <name val="Arial"/>
      <family val="2"/>
    </font>
    <font>
      <b/>
      <sz val="36"/>
      <color rgb="FF70A8DA"/>
      <name val="Arial"/>
      <family val="2"/>
    </font>
    <font>
      <b/>
      <sz val="20"/>
      <name val="Arial"/>
      <family val="2"/>
    </font>
    <font>
      <sz val="10"/>
      <name val="Arial Black"/>
      <family val="2"/>
    </font>
    <font>
      <b/>
      <sz val="11"/>
      <name val="Arial Black"/>
      <family val="2"/>
    </font>
    <font>
      <sz val="16"/>
      <name val="Arial"/>
      <family val="2"/>
    </font>
    <font>
      <b/>
      <sz val="16"/>
      <name val="Arial"/>
      <family val="2"/>
    </font>
    <font>
      <b/>
      <sz val="18"/>
      <name val="Arial"/>
      <family val="2"/>
    </font>
    <font>
      <b/>
      <sz val="14"/>
      <name val="Arial"/>
      <family val="2"/>
    </font>
    <font>
      <b/>
      <sz val="18"/>
      <color theme="0"/>
      <name val="Arial"/>
      <family val="2"/>
    </font>
    <font>
      <b/>
      <sz val="16"/>
      <color theme="0"/>
      <name val="Arial"/>
      <family val="2"/>
    </font>
    <font>
      <sz val="10"/>
      <name val="Arial"/>
      <family val="2"/>
    </font>
    <font>
      <b/>
      <sz val="12"/>
      <name val="Arial"/>
      <family val="2"/>
    </font>
    <font>
      <b/>
      <sz val="12"/>
      <color theme="1"/>
      <name val="Calibri"/>
      <family val="2"/>
      <scheme val="minor"/>
    </font>
    <font>
      <b/>
      <sz val="18"/>
      <color theme="1"/>
      <name val="Calibri"/>
      <family val="2"/>
      <scheme val="minor"/>
    </font>
    <font>
      <sz val="20"/>
      <color theme="1"/>
      <name val="Calibri"/>
      <family val="2"/>
      <scheme val="minor"/>
    </font>
    <font>
      <sz val="20"/>
      <name val="Arial"/>
      <family val="2"/>
    </font>
    <font>
      <sz val="20"/>
      <name val="Arial Black"/>
      <family val="2"/>
    </font>
    <font>
      <b/>
      <sz val="26"/>
      <name val="Arial"/>
      <family val="2"/>
    </font>
    <font>
      <sz val="26"/>
      <color theme="1"/>
      <name val="Calibri"/>
      <family val="2"/>
      <scheme val="minor"/>
    </font>
    <font>
      <sz val="16"/>
      <color theme="1"/>
      <name val="Calibri"/>
      <family val="2"/>
      <scheme val="minor"/>
    </font>
    <font>
      <b/>
      <sz val="16"/>
      <name val="Arial Black"/>
      <family val="2"/>
    </font>
    <font>
      <b/>
      <sz val="16"/>
      <color theme="1"/>
      <name val="Calibri"/>
      <family val="2"/>
      <scheme val="minor"/>
    </font>
  </fonts>
  <fills count="8">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rgb="FF70A8DA"/>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8"/>
        <bgColor indexed="64"/>
      </patternFill>
    </fill>
  </fills>
  <borders count="20">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3" fillId="0" borderId="0"/>
    <xf numFmtId="44" fontId="1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3" fillId="0" borderId="0" applyFont="0" applyFill="0" applyBorder="0" applyAlignment="0" applyProtection="0"/>
  </cellStyleXfs>
  <cellXfs count="100">
    <xf numFmtId="0" fontId="0" fillId="0" borderId="0" xfId="0"/>
    <xf numFmtId="0" fontId="1" fillId="0" borderId="0" xfId="1"/>
    <xf numFmtId="0" fontId="2" fillId="0" borderId="0" xfId="1" applyFont="1"/>
    <xf numFmtId="0" fontId="4" fillId="0" borderId="0" xfId="1" applyFont="1" applyAlignment="1">
      <alignment horizontal="left" vertical="center"/>
    </xf>
    <xf numFmtId="0" fontId="5" fillId="0" borderId="0" xfId="1" applyFont="1"/>
    <xf numFmtId="0" fontId="5" fillId="0" borderId="0" xfId="1" applyFont="1" applyAlignment="1">
      <alignment horizontal="center"/>
    </xf>
    <xf numFmtId="0" fontId="6" fillId="0" borderId="0" xfId="1" applyFont="1" applyAlignment="1">
      <alignment horizontal="center"/>
    </xf>
    <xf numFmtId="0" fontId="7" fillId="0" borderId="1" xfId="1" applyFont="1" applyBorder="1"/>
    <xf numFmtId="0" fontId="7" fillId="0" borderId="2" xfId="1" applyFont="1" applyBorder="1"/>
    <xf numFmtId="0" fontId="8" fillId="0" borderId="2" xfId="1" applyFont="1" applyBorder="1"/>
    <xf numFmtId="0" fontId="8" fillId="0" borderId="0" xfId="1" applyFont="1"/>
    <xf numFmtId="0" fontId="7" fillId="0" borderId="0" xfId="1" applyFont="1"/>
    <xf numFmtId="4" fontId="7" fillId="2" borderId="3" xfId="1" applyNumberFormat="1" applyFont="1" applyFill="1" applyBorder="1" applyAlignment="1">
      <alignment horizontal="center" vertical="center"/>
    </xf>
    <xf numFmtId="4" fontId="8" fillId="0" borderId="0" xfId="1" applyNumberFormat="1" applyFont="1" applyAlignment="1">
      <alignment horizontal="center" vertical="center"/>
    </xf>
    <xf numFmtId="164" fontId="7" fillId="2" borderId="3" xfId="1" applyNumberFormat="1" applyFont="1" applyFill="1" applyBorder="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horizontal="center" vertical="center" wrapText="1"/>
    </xf>
    <xf numFmtId="4" fontId="7" fillId="3" borderId="3" xfId="1" applyNumberFormat="1" applyFont="1" applyFill="1" applyBorder="1" applyAlignment="1">
      <alignment horizontal="center" vertical="center"/>
    </xf>
    <xf numFmtId="164" fontId="7" fillId="3" borderId="3" xfId="1" applyNumberFormat="1" applyFont="1" applyFill="1" applyBorder="1" applyAlignment="1">
      <alignment horizontal="center" vertical="center"/>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7" xfId="1" applyFont="1" applyFill="1" applyBorder="1" applyAlignment="1">
      <alignment vertical="center" wrapText="1"/>
    </xf>
    <xf numFmtId="0" fontId="11" fillId="4" borderId="8" xfId="1" applyFont="1" applyFill="1" applyBorder="1" applyAlignment="1">
      <alignment vertical="center" wrapText="1"/>
    </xf>
    <xf numFmtId="0" fontId="11" fillId="4" borderId="8"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0" xfId="1" applyFont="1" applyFill="1" applyBorder="1" applyAlignment="1">
      <alignment horizontal="center" vertical="center" wrapText="1"/>
    </xf>
    <xf numFmtId="49" fontId="7" fillId="0" borderId="3" xfId="1" applyNumberFormat="1" applyFont="1" applyBorder="1" applyAlignment="1">
      <alignment horizontal="center" vertical="center" wrapText="1"/>
    </xf>
    <xf numFmtId="49" fontId="7" fillId="0" borderId="3" xfId="1" applyNumberFormat="1" applyFont="1" applyBorder="1" applyAlignment="1">
      <alignment horizontal="center" vertical="center"/>
    </xf>
    <xf numFmtId="165" fontId="7" fillId="0" borderId="3" xfId="1" applyNumberFormat="1" applyFont="1" applyBorder="1" applyAlignment="1">
      <alignment horizontal="center" vertical="center"/>
    </xf>
    <xf numFmtId="2" fontId="7" fillId="0" borderId="3" xfId="1" applyNumberFormat="1" applyFont="1" applyBorder="1" applyAlignment="1">
      <alignment horizontal="center" vertical="center"/>
    </xf>
    <xf numFmtId="3" fontId="7" fillId="5" borderId="3" xfId="1" applyNumberFormat="1" applyFont="1" applyFill="1" applyBorder="1" applyAlignment="1" applyProtection="1">
      <alignment horizontal="center" vertical="center"/>
      <protection locked="0"/>
    </xf>
    <xf numFmtId="0" fontId="7" fillId="0" borderId="3" xfId="1" applyFont="1" applyBorder="1"/>
    <xf numFmtId="3" fontId="7" fillId="0" borderId="3" xfId="1" applyNumberFormat="1" applyFont="1" applyBorder="1" applyAlignment="1">
      <alignment horizontal="center" vertical="center"/>
    </xf>
    <xf numFmtId="0" fontId="8" fillId="0" borderId="11" xfId="1" applyFont="1" applyBorder="1"/>
    <xf numFmtId="4" fontId="7" fillId="2" borderId="11" xfId="1" applyNumberFormat="1" applyFont="1" applyFill="1" applyBorder="1" applyAlignment="1">
      <alignment horizontal="center" vertical="center"/>
    </xf>
    <xf numFmtId="0" fontId="7" fillId="0" borderId="11" xfId="1" applyFont="1" applyBorder="1" applyAlignment="1">
      <alignment horizontal="center" vertical="center"/>
    </xf>
    <xf numFmtId="2" fontId="7" fillId="2" borderId="11" xfId="1" applyNumberFormat="1" applyFont="1" applyFill="1" applyBorder="1" applyAlignment="1">
      <alignment horizontal="center" vertical="center"/>
    </xf>
    <xf numFmtId="2" fontId="7" fillId="0" borderId="0" xfId="1" applyNumberFormat="1" applyFont="1" applyAlignment="1">
      <alignment horizontal="center" vertical="center"/>
    </xf>
    <xf numFmtId="3" fontId="7" fillId="5" borderId="3" xfId="1" applyNumberFormat="1" applyFont="1" applyFill="1" applyBorder="1" applyAlignment="1">
      <alignment horizontal="center" vertical="center"/>
    </xf>
    <xf numFmtId="3" fontId="7" fillId="0" borderId="3" xfId="1" applyNumberFormat="1" applyFont="1" applyBorder="1" applyAlignment="1">
      <alignment horizontal="center" vertical="center" wrapText="1"/>
    </xf>
    <xf numFmtId="4" fontId="7" fillId="3" borderId="11" xfId="1" applyNumberFormat="1" applyFont="1" applyFill="1" applyBorder="1" applyAlignment="1">
      <alignment horizontal="center" vertical="center"/>
    </xf>
    <xf numFmtId="2" fontId="7" fillId="3" borderId="11" xfId="1" applyNumberFormat="1" applyFont="1" applyFill="1" applyBorder="1" applyAlignment="1">
      <alignment horizontal="center" vertical="center"/>
    </xf>
    <xf numFmtId="4" fontId="7" fillId="0" borderId="3" xfId="1" applyNumberFormat="1" applyFont="1" applyBorder="1" applyAlignment="1">
      <alignment horizontal="center" vertical="center"/>
    </xf>
    <xf numFmtId="2" fontId="7" fillId="0" borderId="3" xfId="1" applyNumberFormat="1" applyFont="1" applyBorder="1" applyAlignment="1">
      <alignment horizontal="center" vertical="center" wrapText="1"/>
    </xf>
    <xf numFmtId="3" fontId="7" fillId="5" borderId="12" xfId="1" applyNumberFormat="1" applyFont="1" applyFill="1" applyBorder="1" applyAlignment="1" applyProtection="1">
      <alignment horizontal="center" vertical="center"/>
      <protection locked="0"/>
    </xf>
    <xf numFmtId="3" fontId="7" fillId="5" borderId="11" xfId="1" applyNumberFormat="1" applyFont="1" applyFill="1" applyBorder="1" applyAlignment="1" applyProtection="1">
      <alignment horizontal="center" vertical="center"/>
      <protection locked="0"/>
    </xf>
    <xf numFmtId="3" fontId="7" fillId="5" borderId="3" xfId="1" applyNumberFormat="1" applyFont="1" applyFill="1" applyBorder="1" applyAlignment="1" applyProtection="1">
      <alignment horizontal="center" vertical="center" wrapText="1"/>
      <protection locked="0"/>
    </xf>
    <xf numFmtId="0" fontId="13" fillId="0" borderId="0" xfId="2"/>
    <xf numFmtId="0" fontId="2" fillId="0" borderId="0" xfId="2" applyFont="1" applyAlignment="1">
      <alignment horizontal="left"/>
    </xf>
    <xf numFmtId="0" fontId="10" fillId="0" borderId="0" xfId="2" applyFont="1" applyAlignment="1">
      <alignment horizontal="left" wrapText="1"/>
    </xf>
    <xf numFmtId="0" fontId="11" fillId="6" borderId="7" xfId="1" applyFont="1" applyFill="1" applyBorder="1" applyAlignment="1">
      <alignment horizontal="center" vertical="center" wrapText="1"/>
    </xf>
    <xf numFmtId="0" fontId="14" fillId="0" borderId="4" xfId="1" applyFont="1" applyBorder="1" applyAlignment="1">
      <alignment horizontal="center" vertical="center"/>
    </xf>
    <xf numFmtId="0" fontId="14" fillId="0" borderId="0" xfId="1" applyFont="1" applyAlignment="1">
      <alignment horizontal="center" vertical="center"/>
    </xf>
    <xf numFmtId="0" fontId="14" fillId="0" borderId="5" xfId="1" applyFont="1" applyBorder="1" applyAlignment="1">
      <alignment horizontal="center" vertical="center"/>
    </xf>
    <xf numFmtId="0" fontId="14" fillId="0" borderId="0" xfId="1" applyFont="1" applyAlignment="1">
      <alignment vertical="center"/>
    </xf>
    <xf numFmtId="0" fontId="15" fillId="0" borderId="0" xfId="0" applyFont="1" applyAlignment="1">
      <alignment vertical="center"/>
    </xf>
    <xf numFmtId="0" fontId="17" fillId="0" borderId="0" xfId="0" applyFont="1" applyAlignment="1">
      <alignment horizontal="left"/>
    </xf>
    <xf numFmtId="0" fontId="0" fillId="0" borderId="0" xfId="0" applyAlignment="1">
      <alignment horizontal="left" vertical="center"/>
    </xf>
    <xf numFmtId="49" fontId="7" fillId="2" borderId="3" xfId="1" applyNumberFormat="1" applyFont="1" applyFill="1" applyBorder="1" applyAlignment="1">
      <alignment horizontal="center" vertical="center"/>
    </xf>
    <xf numFmtId="0" fontId="4" fillId="0" borderId="0" xfId="1" applyFont="1" applyAlignment="1">
      <alignment horizontal="left" vertical="center" wrapText="1"/>
    </xf>
    <xf numFmtId="0" fontId="9" fillId="0" borderId="0" xfId="1" applyFont="1" applyAlignment="1">
      <alignment vertical="center"/>
    </xf>
    <xf numFmtId="0" fontId="3" fillId="0" borderId="0" xfId="1" applyFont="1" applyAlignment="1">
      <alignment horizontal="left" vertical="center"/>
    </xf>
    <xf numFmtId="0" fontId="19" fillId="0" borderId="0" xfId="1" applyFont="1" applyAlignment="1">
      <alignment horizontal="left"/>
    </xf>
    <xf numFmtId="165" fontId="7" fillId="0" borderId="3" xfId="1" applyNumberFormat="1" applyFont="1" applyBorder="1" applyAlignment="1">
      <alignment horizontal="center" vertical="center" wrapText="1"/>
    </xf>
    <xf numFmtId="0" fontId="7" fillId="0" borderId="12" xfId="1" applyFont="1" applyBorder="1" applyAlignment="1">
      <alignment horizontal="center" vertical="center" wrapText="1"/>
    </xf>
    <xf numFmtId="0" fontId="7" fillId="0" borderId="3" xfId="1" applyFont="1" applyBorder="1" applyAlignment="1">
      <alignment horizontal="center" vertical="center" wrapText="1"/>
    </xf>
    <xf numFmtId="0" fontId="5" fillId="0" borderId="18" xfId="1" applyFont="1" applyBorder="1"/>
    <xf numFmtId="0" fontId="5" fillId="0" borderId="17" xfId="1" applyFont="1" applyBorder="1"/>
    <xf numFmtId="49" fontId="7" fillId="0" borderId="3" xfId="1" applyNumberFormat="1" applyFont="1" applyBorder="1" applyAlignment="1">
      <alignment horizontal="left" vertical="center" wrapText="1"/>
    </xf>
    <xf numFmtId="0" fontId="12" fillId="7" borderId="3" xfId="1" applyFont="1" applyFill="1" applyBorder="1" applyAlignment="1">
      <alignment horizontal="center" vertical="center" wrapText="1"/>
    </xf>
    <xf numFmtId="0" fontId="12" fillId="7" borderId="12" xfId="1" applyFont="1" applyFill="1" applyBorder="1" applyAlignment="1">
      <alignment horizontal="center" vertical="center" wrapText="1"/>
    </xf>
    <xf numFmtId="0" fontId="12" fillId="7" borderId="11" xfId="1" applyFont="1" applyFill="1" applyBorder="1" applyAlignment="1">
      <alignment horizontal="center" vertical="center" wrapText="1"/>
    </xf>
    <xf numFmtId="49" fontId="7" fillId="0" borderId="12" xfId="1" applyNumberFormat="1" applyFont="1" applyBorder="1" applyAlignment="1">
      <alignment horizontal="center" vertical="center" wrapText="1"/>
    </xf>
    <xf numFmtId="49" fontId="7" fillId="0" borderId="11" xfId="1" applyNumberFormat="1" applyFont="1" applyBorder="1" applyAlignment="1">
      <alignment horizontal="center" vertical="center" wrapText="1"/>
    </xf>
    <xf numFmtId="0" fontId="8" fillId="0" borderId="0" xfId="1" applyFont="1" applyAlignment="1">
      <alignment horizontal="center" vertical="center" wrapText="1"/>
    </xf>
    <xf numFmtId="49" fontId="7" fillId="0" borderId="12"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0" fontId="10" fillId="0" borderId="16" xfId="2" applyFont="1" applyBorder="1" applyAlignment="1">
      <alignment horizontal="left"/>
    </xf>
    <xf numFmtId="0" fontId="0" fillId="0" borderId="16" xfId="0" applyBorder="1"/>
    <xf numFmtId="0" fontId="10" fillId="0" borderId="17" xfId="2" applyFont="1" applyBorder="1" applyAlignment="1">
      <alignment horizontal="left"/>
    </xf>
    <xf numFmtId="0" fontId="0" fillId="0" borderId="17" xfId="0" applyBorder="1"/>
    <xf numFmtId="0" fontId="18" fillId="0" borderId="0" xfId="1" applyFont="1" applyAlignment="1">
      <alignment horizontal="left" wrapText="1"/>
    </xf>
    <xf numFmtId="0" fontId="17" fillId="0" borderId="0" xfId="0" applyFont="1" applyAlignment="1">
      <alignment horizontal="left"/>
    </xf>
    <xf numFmtId="0" fontId="18" fillId="0" borderId="0" xfId="1" applyFont="1" applyAlignment="1">
      <alignment horizontal="left" vertical="center" wrapText="1"/>
    </xf>
    <xf numFmtId="0" fontId="17" fillId="0" borderId="0" xfId="0" applyFont="1" applyAlignment="1">
      <alignment horizontal="left" vertical="center"/>
    </xf>
    <xf numFmtId="0" fontId="20" fillId="0" borderId="0" xfId="1" applyFont="1" applyAlignment="1">
      <alignment vertical="center"/>
    </xf>
    <xf numFmtId="0" fontId="21" fillId="0" borderId="0" xfId="0" applyFont="1" applyAlignment="1">
      <alignment vertical="center"/>
    </xf>
    <xf numFmtId="0" fontId="0" fillId="0" borderId="0" xfId="0" applyAlignment="1">
      <alignment horizontal="left" vertical="center"/>
    </xf>
    <xf numFmtId="0" fontId="23" fillId="0" borderId="0" xfId="1" applyFont="1" applyAlignment="1">
      <alignment horizontal="left" vertical="center"/>
    </xf>
    <xf numFmtId="0" fontId="24" fillId="0" borderId="0" xfId="0" applyFont="1" applyAlignment="1">
      <alignment horizontal="left" vertical="center"/>
    </xf>
    <xf numFmtId="49" fontId="7" fillId="0" borderId="3" xfId="1" applyNumberFormat="1" applyFont="1" applyBorder="1" applyAlignment="1">
      <alignment horizontal="center" vertical="center" wrapText="1"/>
    </xf>
    <xf numFmtId="49" fontId="7" fillId="0" borderId="12" xfId="1" applyNumberFormat="1" applyFont="1" applyBorder="1" applyAlignment="1">
      <alignment horizontal="center" vertical="center"/>
    </xf>
    <xf numFmtId="0" fontId="22" fillId="0" borderId="11" xfId="0" applyFont="1" applyBorder="1" applyAlignment="1">
      <alignment horizontal="center" vertical="center"/>
    </xf>
    <xf numFmtId="0" fontId="9" fillId="0" borderId="15" xfId="1"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4" fillId="0" borderId="17" xfId="1" applyFont="1" applyBorder="1" applyAlignment="1">
      <alignment horizontal="center" vertical="center" wrapText="1"/>
    </xf>
    <xf numFmtId="0" fontId="4" fillId="0" borderId="19" xfId="1" applyFont="1" applyBorder="1" applyAlignment="1">
      <alignment horizontal="center" vertical="center" wrapText="1"/>
    </xf>
  </cellXfs>
  <cellStyles count="8">
    <cellStyle name="Currency 2" xfId="4" xr:uid="{11AE5768-80A3-4040-B77C-D4B861A7FB3F}"/>
    <cellStyle name="Currency 2 2" xfId="5" xr:uid="{C80546F7-0585-4C1C-BD7D-CD6305FE38B6}"/>
    <cellStyle name="Currency 3" xfId="6" xr:uid="{5979E7EE-F7FF-441D-8E38-093BAFBF5E94}"/>
    <cellStyle name="Currency 4" xfId="7" xr:uid="{8F0A78BE-DF3D-4FA2-9AA8-78B021ED9B4D}"/>
    <cellStyle name="Currency 5" xfId="3" xr:uid="{4393B8CB-738A-40C7-8807-4BDC96CAE5E7}"/>
    <cellStyle name="Normal" xfId="0" builtinId="0"/>
    <cellStyle name="Normal 2" xfId="1" xr:uid="{7662F037-ED0D-4238-90ED-62EA1414A2D8}"/>
    <cellStyle name="Normal 3" xfId="2" xr:uid="{298200DD-51F7-4107-BA7D-7D8A426A08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241301</xdr:colOff>
      <xdr:row>0</xdr:row>
      <xdr:rowOff>166687</xdr:rowOff>
    </xdr:from>
    <xdr:to>
      <xdr:col>0</xdr:col>
      <xdr:colOff>1925588</xdr:colOff>
      <xdr:row>2</xdr:row>
      <xdr:rowOff>285749</xdr:rowOff>
    </xdr:to>
    <xdr:pic>
      <xdr:nvPicPr>
        <xdr:cNvPr id="2" name="Picture 1">
          <a:extLst>
            <a:ext uri="{FF2B5EF4-FFF2-40B4-BE49-F238E27FC236}">
              <a16:creationId xmlns:a16="http://schemas.microsoft.com/office/drawing/2014/main" id="{0FF9C534-AAB5-47A5-95B4-AB996F0CB237}"/>
            </a:ext>
          </a:extLst>
        </xdr:cNvPr>
        <xdr:cNvPicPr>
          <a:picLocks noChangeAspect="1"/>
        </xdr:cNvPicPr>
      </xdr:nvPicPr>
      <xdr:blipFill>
        <a:blip xmlns:r="http://schemas.openxmlformats.org/officeDocument/2006/relationships" r:embed="rId1"/>
        <a:stretch>
          <a:fillRect/>
        </a:stretch>
      </xdr:blipFill>
      <xdr:spPr>
        <a:xfrm>
          <a:off x="241301" y="166687"/>
          <a:ext cx="1684287" cy="881062"/>
        </a:xfrm>
        <a:prstGeom prst="rect">
          <a:avLst/>
        </a:prstGeom>
      </xdr:spPr>
    </xdr:pic>
    <xdr:clientData/>
  </xdr:twoCellAnchor>
  <xdr:twoCellAnchor editAs="oneCell">
    <xdr:from>
      <xdr:col>20</xdr:col>
      <xdr:colOff>55294</xdr:colOff>
      <xdr:row>11</xdr:row>
      <xdr:rowOff>142873</xdr:rowOff>
    </xdr:from>
    <xdr:to>
      <xdr:col>22</xdr:col>
      <xdr:colOff>119063</xdr:colOff>
      <xdr:row>11</xdr:row>
      <xdr:rowOff>1166810</xdr:rowOff>
    </xdr:to>
    <xdr:pic>
      <xdr:nvPicPr>
        <xdr:cNvPr id="3" name="Picture 2">
          <a:extLst>
            <a:ext uri="{FF2B5EF4-FFF2-40B4-BE49-F238E27FC236}">
              <a16:creationId xmlns:a16="http://schemas.microsoft.com/office/drawing/2014/main" id="{AF1F783A-5847-4B51-A87E-4DD88D01B664}"/>
            </a:ext>
          </a:extLst>
        </xdr:cNvPr>
        <xdr:cNvPicPr>
          <a:picLocks noChangeAspect="1"/>
        </xdr:cNvPicPr>
      </xdr:nvPicPr>
      <xdr:blipFill>
        <a:blip xmlns:r="http://schemas.openxmlformats.org/officeDocument/2006/relationships" r:embed="rId2"/>
        <a:stretch>
          <a:fillRect/>
        </a:stretch>
      </xdr:blipFill>
      <xdr:spPr>
        <a:xfrm>
          <a:off x="23653482" y="5810248"/>
          <a:ext cx="1373456" cy="102393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0C6DC-8396-47EC-A910-FE27617A1FC7}">
  <dimension ref="A1:AE32"/>
  <sheetViews>
    <sheetView tabSelected="1" zoomScale="40" zoomScaleNormal="40" zoomScaleSheetLayoutView="32" workbookViewId="0">
      <selection activeCell="C19" sqref="A19:XFD20"/>
    </sheetView>
  </sheetViews>
  <sheetFormatPr defaultRowHeight="14.4" x14ac:dyDescent="0.3"/>
  <cols>
    <col min="1" max="1" width="33.109375" customWidth="1"/>
    <col min="2" max="2" width="70.6640625" customWidth="1"/>
    <col min="3" max="3" width="17" customWidth="1"/>
    <col min="4" max="4" width="28.5546875" customWidth="1"/>
    <col min="5" max="5" width="23.33203125" customWidth="1"/>
    <col min="6" max="6" width="17.88671875" customWidth="1"/>
    <col min="7" max="18" width="12" customWidth="1"/>
    <col min="19" max="19" width="22.33203125" customWidth="1"/>
    <col min="20" max="20" width="2.6640625" bestFit="1" customWidth="1"/>
    <col min="21" max="21" width="16.88671875" customWidth="1"/>
    <col min="22" max="22" width="2.88671875" customWidth="1"/>
    <col min="23" max="23" width="24.33203125" customWidth="1"/>
    <col min="24" max="24" width="3.88671875" customWidth="1"/>
    <col min="25" max="25" width="27.109375" customWidth="1"/>
    <col min="26" max="26" width="3" customWidth="1"/>
    <col min="27" max="27" width="25.88671875" customWidth="1"/>
    <col min="28" max="28" width="2.44140625" customWidth="1"/>
    <col min="29" max="29" width="23.44140625" customWidth="1"/>
    <col min="30" max="30" width="1.6640625" customWidth="1"/>
    <col min="31" max="31" width="27.6640625" customWidth="1"/>
  </cols>
  <sheetData>
    <row r="1" spans="1:31" x14ac:dyDescent="0.3">
      <c r="A1" s="1"/>
      <c r="B1" s="1"/>
      <c r="C1" s="1"/>
      <c r="D1" s="1"/>
      <c r="E1" s="1"/>
      <c r="F1" s="1"/>
      <c r="G1" s="1"/>
      <c r="H1" s="1"/>
      <c r="I1" s="1"/>
      <c r="J1" s="1"/>
      <c r="K1" s="1"/>
      <c r="L1" s="1"/>
      <c r="M1" s="1"/>
      <c r="N1" s="1"/>
      <c r="O1" s="1"/>
      <c r="P1" s="1"/>
      <c r="Q1" s="1"/>
      <c r="R1" s="1"/>
      <c r="S1" s="1"/>
      <c r="T1" s="1"/>
      <c r="U1" s="1"/>
      <c r="V1" s="2"/>
      <c r="W1" s="1"/>
      <c r="X1" s="1"/>
      <c r="Y1" s="1"/>
      <c r="Z1" s="1"/>
      <c r="AA1" s="1"/>
      <c r="AB1" s="1"/>
      <c r="AC1" s="1"/>
      <c r="AD1" s="1"/>
      <c r="AE1" s="1"/>
    </row>
    <row r="2" spans="1:31" ht="45" x14ac:dyDescent="0.3">
      <c r="B2" s="63" t="s">
        <v>61</v>
      </c>
      <c r="D2" s="59"/>
      <c r="E2" s="59"/>
      <c r="F2" s="59"/>
      <c r="G2" s="59"/>
      <c r="H2" s="59"/>
      <c r="I2" s="59"/>
      <c r="J2" s="59"/>
      <c r="K2" s="59"/>
      <c r="L2" s="59"/>
      <c r="M2" s="59"/>
      <c r="N2" s="59"/>
      <c r="O2" s="59"/>
      <c r="P2" s="59"/>
      <c r="Q2" s="59"/>
      <c r="R2" s="59"/>
      <c r="S2" s="59"/>
      <c r="T2" s="59"/>
      <c r="U2" s="59"/>
      <c r="V2" s="59"/>
      <c r="W2" s="63"/>
      <c r="X2" s="59"/>
      <c r="Y2" s="59"/>
      <c r="Z2" s="59"/>
      <c r="AA2" s="59"/>
      <c r="AB2" s="59"/>
      <c r="AC2" s="59"/>
      <c r="AD2" s="59"/>
      <c r="AE2" s="59"/>
    </row>
    <row r="3" spans="1:31" ht="30" x14ac:dyDescent="0.7">
      <c r="A3" s="3"/>
      <c r="B3" s="64" t="s">
        <v>70</v>
      </c>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1:31" ht="21.6" thickBot="1" x14ac:dyDescent="0.45">
      <c r="A4" s="7"/>
      <c r="B4" s="8"/>
      <c r="C4" s="8"/>
      <c r="D4" s="8"/>
      <c r="E4" s="8"/>
      <c r="F4" s="8"/>
      <c r="G4" s="8"/>
      <c r="H4" s="8"/>
      <c r="I4" s="8"/>
      <c r="J4" s="8"/>
      <c r="K4" s="8"/>
      <c r="L4" s="8"/>
      <c r="M4" s="8"/>
      <c r="N4" s="8"/>
      <c r="O4" s="8"/>
      <c r="P4" s="8"/>
      <c r="Q4" s="8"/>
      <c r="R4" s="8"/>
      <c r="S4" s="8"/>
      <c r="T4" s="8"/>
      <c r="U4" s="8"/>
      <c r="V4" s="9"/>
      <c r="W4" s="8"/>
      <c r="X4" s="8"/>
      <c r="Y4" s="8"/>
      <c r="Z4" s="8"/>
      <c r="AA4" s="8"/>
      <c r="AB4" s="8"/>
      <c r="AC4" s="8"/>
      <c r="AD4" s="8"/>
      <c r="AE4" s="8"/>
    </row>
    <row r="5" spans="1:31" ht="24.6" x14ac:dyDescent="0.4">
      <c r="A5" s="3"/>
      <c r="B5" s="10"/>
      <c r="C5" s="11"/>
      <c r="D5" s="11"/>
      <c r="E5" s="5"/>
      <c r="F5" s="5"/>
      <c r="G5" s="5"/>
      <c r="H5" s="5"/>
      <c r="I5" s="5"/>
      <c r="J5" s="5"/>
      <c r="K5" s="5"/>
      <c r="L5" s="5"/>
      <c r="M5" s="5"/>
      <c r="N5" s="5"/>
      <c r="O5" s="5"/>
      <c r="P5" s="5"/>
      <c r="Q5" s="5"/>
      <c r="R5" s="5"/>
      <c r="S5" s="5"/>
      <c r="T5" s="5"/>
      <c r="U5" s="4"/>
      <c r="V5" s="4"/>
      <c r="W5" s="4"/>
      <c r="X5" s="4"/>
      <c r="Y5" s="4"/>
      <c r="Z5" s="4"/>
      <c r="AA5" s="4"/>
      <c r="AB5" s="4"/>
      <c r="AC5" s="4"/>
      <c r="AD5" s="4"/>
      <c r="AE5" s="4"/>
    </row>
    <row r="6" spans="1:31" ht="50.25" customHeight="1" x14ac:dyDescent="0.4">
      <c r="A6" s="3" t="s">
        <v>42</v>
      </c>
      <c r="B6" s="79"/>
      <c r="C6" s="80"/>
      <c r="D6" s="80"/>
      <c r="E6" s="5"/>
      <c r="F6" s="5"/>
      <c r="G6" s="87" t="s">
        <v>0</v>
      </c>
      <c r="H6" s="88"/>
      <c r="I6" s="88"/>
      <c r="J6" s="88"/>
      <c r="K6" s="88"/>
      <c r="L6" s="88"/>
      <c r="M6" s="88"/>
      <c r="N6" s="88"/>
      <c r="O6" s="88"/>
      <c r="P6" s="88"/>
      <c r="Q6" s="88"/>
      <c r="R6" s="88"/>
      <c r="S6" s="5"/>
      <c r="T6" s="5"/>
      <c r="U6" s="76" t="s">
        <v>1</v>
      </c>
      <c r="V6" s="76"/>
      <c r="W6" s="76"/>
      <c r="X6" s="76"/>
      <c r="Y6" s="76"/>
      <c r="Z6" s="76"/>
      <c r="AA6" s="18">
        <f>AA17+AA21+AA22+AA29+AA16+AA24+AA19+AA31</f>
        <v>0</v>
      </c>
      <c r="AB6" s="4"/>
      <c r="AC6" s="13"/>
      <c r="AD6" s="13"/>
      <c r="AE6" s="19">
        <f>AE17+AE21+AE22+AE29+AE16+AE24+AE19</f>
        <v>0</v>
      </c>
    </row>
    <row r="7" spans="1:31" ht="54.75" customHeight="1" x14ac:dyDescent="0.5">
      <c r="A7" s="3" t="s">
        <v>65</v>
      </c>
      <c r="B7" s="81"/>
      <c r="C7" s="82"/>
      <c r="D7" s="82"/>
      <c r="E7" s="50"/>
      <c r="F7" s="50"/>
      <c r="G7" s="83" t="s">
        <v>62</v>
      </c>
      <c r="H7" s="83"/>
      <c r="I7" s="83"/>
      <c r="J7" s="84"/>
      <c r="K7" s="84"/>
      <c r="L7" s="84"/>
      <c r="M7" s="84"/>
      <c r="N7" s="84"/>
      <c r="O7" s="84"/>
      <c r="P7" s="84"/>
      <c r="Q7" s="84"/>
      <c r="R7" s="84"/>
      <c r="S7" s="5"/>
      <c r="T7" s="5"/>
      <c r="U7" s="11"/>
      <c r="V7" s="11"/>
      <c r="W7" s="10"/>
      <c r="X7" s="11"/>
      <c r="Y7" s="11"/>
      <c r="Z7" s="11"/>
      <c r="AA7" s="11"/>
      <c r="AB7" s="15"/>
      <c r="AC7" s="15"/>
      <c r="AD7" s="15"/>
      <c r="AE7" s="16"/>
    </row>
    <row r="8" spans="1:31" ht="50.25" customHeight="1" x14ac:dyDescent="0.4">
      <c r="A8" s="3" t="s">
        <v>43</v>
      </c>
      <c r="B8" s="81"/>
      <c r="C8" s="82"/>
      <c r="D8" s="82"/>
      <c r="E8" s="50"/>
      <c r="F8" s="50"/>
      <c r="G8" s="85" t="s">
        <v>71</v>
      </c>
      <c r="H8" s="85"/>
      <c r="I8" s="85"/>
      <c r="J8" s="86"/>
      <c r="K8" s="86"/>
      <c r="L8" s="86"/>
      <c r="M8" s="86"/>
      <c r="N8" s="86"/>
      <c r="O8" s="86"/>
      <c r="P8" s="86"/>
      <c r="Q8" s="86"/>
      <c r="R8" s="86"/>
      <c r="S8" s="5"/>
      <c r="T8" s="5"/>
      <c r="U8" s="76" t="s">
        <v>2</v>
      </c>
      <c r="V8" s="76"/>
      <c r="W8" s="76"/>
      <c r="X8" s="76"/>
      <c r="Y8" s="76"/>
      <c r="Z8" s="17"/>
      <c r="AA8" s="12">
        <f>AA23+AA18+AA30+AA25+AA26+AA27+AA28+AA20</f>
        <v>0</v>
      </c>
      <c r="AB8" s="4"/>
      <c r="AC8" s="13"/>
      <c r="AD8" s="13"/>
      <c r="AE8" s="14">
        <f>AE23+AE18+AE30+AE25+AE26+AE27+AE28+AE20+AE32</f>
        <v>0</v>
      </c>
    </row>
    <row r="9" spans="1:31" ht="48" customHeight="1" x14ac:dyDescent="0.4">
      <c r="A9" s="3" t="s">
        <v>44</v>
      </c>
      <c r="B9" s="81"/>
      <c r="C9" s="82"/>
      <c r="D9" s="82"/>
      <c r="E9" s="51"/>
      <c r="F9" s="51"/>
      <c r="G9" s="89"/>
      <c r="H9" s="89"/>
      <c r="I9" s="89"/>
      <c r="J9" s="89"/>
      <c r="K9" s="89"/>
      <c r="L9" s="89"/>
      <c r="M9" s="89"/>
      <c r="N9" s="89"/>
      <c r="O9" s="89"/>
      <c r="P9" s="89"/>
      <c r="Q9" s="89"/>
      <c r="R9" s="89"/>
      <c r="S9" s="5"/>
      <c r="T9" s="5"/>
      <c r="U9" s="11"/>
      <c r="V9" s="11"/>
      <c r="W9" s="10"/>
      <c r="X9" s="11"/>
      <c r="Y9" s="11"/>
      <c r="Z9" s="11"/>
      <c r="AA9" s="11"/>
      <c r="AB9" s="15"/>
      <c r="AC9" s="15"/>
      <c r="AD9" s="15"/>
      <c r="AE9" s="16"/>
    </row>
    <row r="10" spans="1:31" ht="50.25" customHeight="1" x14ac:dyDescent="0.5">
      <c r="A10" s="3" t="s">
        <v>45</v>
      </c>
      <c r="B10" s="81"/>
      <c r="C10" s="82"/>
      <c r="D10" s="82"/>
      <c r="E10" s="50"/>
      <c r="F10" s="50"/>
      <c r="G10" s="83" t="s">
        <v>73</v>
      </c>
      <c r="H10" s="83"/>
      <c r="I10" s="83"/>
      <c r="J10" s="84"/>
      <c r="K10" s="84"/>
      <c r="L10" s="84"/>
      <c r="M10" s="84"/>
      <c r="N10" s="84"/>
      <c r="O10" s="84"/>
      <c r="P10" s="84"/>
      <c r="Q10" s="84"/>
      <c r="R10" s="84"/>
      <c r="S10" s="5"/>
      <c r="T10" s="5"/>
      <c r="U10" s="90" t="s">
        <v>75</v>
      </c>
      <c r="V10" s="91"/>
      <c r="W10" s="91"/>
      <c r="X10" s="91"/>
      <c r="Y10" s="91"/>
      <c r="Z10" s="91"/>
      <c r="AA10" s="91"/>
      <c r="AB10" s="91"/>
      <c r="AC10" s="91"/>
      <c r="AD10" s="91"/>
      <c r="AE10" s="91"/>
    </row>
    <row r="11" spans="1:31" ht="51.75" customHeight="1" x14ac:dyDescent="0.5">
      <c r="A11" s="3" t="s">
        <v>64</v>
      </c>
      <c r="B11" s="81"/>
      <c r="C11" s="82"/>
      <c r="D11" s="82"/>
      <c r="E11" s="50"/>
      <c r="F11" s="49"/>
      <c r="G11" s="83" t="s">
        <v>72</v>
      </c>
      <c r="H11" s="83"/>
      <c r="I11" s="83"/>
      <c r="J11" s="84"/>
      <c r="K11" s="84"/>
      <c r="L11" s="84"/>
      <c r="M11" s="84"/>
      <c r="N11" s="84"/>
      <c r="O11" s="84"/>
      <c r="P11" s="84"/>
      <c r="Q11" s="84"/>
      <c r="R11" s="84"/>
      <c r="S11" s="5"/>
      <c r="T11" s="5"/>
      <c r="U11" s="90" t="s">
        <v>74</v>
      </c>
      <c r="V11" s="91"/>
      <c r="W11" s="91"/>
      <c r="X11" s="91"/>
      <c r="Y11" s="91"/>
      <c r="Z11" s="91"/>
      <c r="AA11" s="91"/>
      <c r="AB11" s="91"/>
      <c r="AC11" s="91"/>
      <c r="AD11" s="91"/>
      <c r="AE11" s="91"/>
    </row>
    <row r="12" spans="1:31" ht="105" customHeight="1" x14ac:dyDescent="0.4">
      <c r="A12" s="61" t="s">
        <v>46</v>
      </c>
      <c r="B12" s="82"/>
      <c r="C12" s="82"/>
      <c r="D12" s="82"/>
      <c r="E12" s="5"/>
      <c r="F12" s="5"/>
      <c r="G12" s="85" t="s">
        <v>63</v>
      </c>
      <c r="H12" s="85"/>
      <c r="I12" s="85"/>
      <c r="J12" s="86"/>
      <c r="K12" s="86"/>
      <c r="L12" s="86"/>
      <c r="M12" s="86"/>
      <c r="N12" s="86"/>
      <c r="O12" s="86"/>
      <c r="P12" s="86"/>
      <c r="Q12" s="86"/>
      <c r="R12" s="86"/>
      <c r="S12" s="5"/>
      <c r="T12" s="5"/>
      <c r="U12" s="68"/>
      <c r="V12" s="69"/>
      <c r="W12" s="98" t="s">
        <v>76</v>
      </c>
      <c r="X12" s="98"/>
      <c r="Y12" s="98"/>
      <c r="Z12" s="98"/>
      <c r="AA12" s="98"/>
      <c r="AB12" s="98"/>
      <c r="AC12" s="98"/>
      <c r="AD12" s="98"/>
      <c r="AE12" s="99"/>
    </row>
    <row r="13" spans="1:31" ht="25.2" thickBot="1" x14ac:dyDescent="0.5">
      <c r="A13" s="3"/>
      <c r="B13" s="4"/>
      <c r="C13" s="4"/>
      <c r="D13" s="4"/>
      <c r="E13" s="5"/>
      <c r="F13" s="5"/>
      <c r="G13" s="5"/>
      <c r="H13" s="5"/>
      <c r="I13" s="5"/>
      <c r="J13" s="5"/>
      <c r="K13" s="5"/>
      <c r="L13" s="5"/>
      <c r="M13" s="5"/>
      <c r="N13" s="5"/>
      <c r="O13" s="5"/>
      <c r="P13" s="5"/>
      <c r="Q13" s="5"/>
      <c r="R13" s="5"/>
      <c r="S13" s="5"/>
      <c r="T13" s="5"/>
      <c r="U13" s="5"/>
      <c r="V13" s="6"/>
      <c r="W13" s="5"/>
      <c r="X13" s="5"/>
      <c r="Y13" s="5"/>
      <c r="Z13" s="5"/>
      <c r="AA13" s="5"/>
      <c r="AB13" s="5"/>
      <c r="AC13" s="5"/>
      <c r="AD13" s="5"/>
      <c r="AE13" s="4"/>
    </row>
    <row r="14" spans="1:31" s="57" customFormat="1" ht="48" customHeight="1" thickBot="1" x14ac:dyDescent="0.35">
      <c r="A14" s="56"/>
      <c r="B14" s="62"/>
      <c r="C14" s="54"/>
      <c r="D14" s="62" t="s">
        <v>3</v>
      </c>
      <c r="E14" s="54"/>
      <c r="F14" s="54"/>
      <c r="G14" s="95" t="s">
        <v>59</v>
      </c>
      <c r="H14" s="96"/>
      <c r="I14" s="96"/>
      <c r="J14" s="96"/>
      <c r="K14" s="96"/>
      <c r="L14" s="96"/>
      <c r="M14" s="96"/>
      <c r="N14" s="96"/>
      <c r="O14" s="96"/>
      <c r="P14" s="96"/>
      <c r="Q14" s="96"/>
      <c r="R14" s="97"/>
      <c r="S14" s="53" t="s">
        <v>4</v>
      </c>
      <c r="T14" s="54"/>
      <c r="U14" s="53" t="s">
        <v>5</v>
      </c>
      <c r="V14" s="54"/>
      <c r="W14" s="53" t="s">
        <v>6</v>
      </c>
      <c r="X14" s="54"/>
      <c r="Y14" s="53" t="s">
        <v>7</v>
      </c>
      <c r="Z14" s="54"/>
      <c r="AA14" s="53" t="s">
        <v>8</v>
      </c>
      <c r="AB14" s="55"/>
      <c r="AC14" s="53" t="s">
        <v>9</v>
      </c>
      <c r="AD14" s="55"/>
      <c r="AE14" s="53" t="s">
        <v>10</v>
      </c>
    </row>
    <row r="15" spans="1:31" ht="114.6" thickBot="1" x14ac:dyDescent="0.35">
      <c r="A15" s="20" t="s">
        <v>11</v>
      </c>
      <c r="B15" s="21" t="s">
        <v>12</v>
      </c>
      <c r="C15" s="21" t="s">
        <v>13</v>
      </c>
      <c r="D15" s="21" t="s">
        <v>14</v>
      </c>
      <c r="E15" s="21" t="s">
        <v>69</v>
      </c>
      <c r="F15" s="21" t="s">
        <v>68</v>
      </c>
      <c r="G15" s="52" t="s">
        <v>48</v>
      </c>
      <c r="H15" s="52" t="s">
        <v>47</v>
      </c>
      <c r="I15" s="52" t="s">
        <v>49</v>
      </c>
      <c r="J15" s="52" t="s">
        <v>50</v>
      </c>
      <c r="K15" s="52" t="s">
        <v>51</v>
      </c>
      <c r="L15" s="52" t="s">
        <v>52</v>
      </c>
      <c r="M15" s="52" t="s">
        <v>53</v>
      </c>
      <c r="N15" s="52" t="s">
        <v>54</v>
      </c>
      <c r="O15" s="52" t="s">
        <v>55</v>
      </c>
      <c r="P15" s="52" t="s">
        <v>56</v>
      </c>
      <c r="Q15" s="52" t="s">
        <v>57</v>
      </c>
      <c r="R15" s="52" t="s">
        <v>58</v>
      </c>
      <c r="S15" s="21" t="s">
        <v>60</v>
      </c>
      <c r="T15" s="22" t="s">
        <v>15</v>
      </c>
      <c r="U15" s="21" t="s">
        <v>16</v>
      </c>
      <c r="V15" s="23" t="s">
        <v>17</v>
      </c>
      <c r="W15" s="24" t="s">
        <v>18</v>
      </c>
      <c r="X15" s="23" t="s">
        <v>19</v>
      </c>
      <c r="Y15" s="24" t="s">
        <v>20</v>
      </c>
      <c r="Z15" s="23" t="s">
        <v>17</v>
      </c>
      <c r="AA15" s="25" t="s">
        <v>21</v>
      </c>
      <c r="AB15" s="26"/>
      <c r="AC15" s="27" t="s">
        <v>22</v>
      </c>
      <c r="AD15" s="27"/>
      <c r="AE15" s="27" t="s">
        <v>23</v>
      </c>
    </row>
    <row r="16" spans="1:31" ht="74.25" customHeight="1" x14ac:dyDescent="0.4">
      <c r="A16" s="71" t="s">
        <v>39</v>
      </c>
      <c r="B16" s="70" t="s">
        <v>88</v>
      </c>
      <c r="C16" s="18" t="s">
        <v>24</v>
      </c>
      <c r="D16" s="44" t="s">
        <v>40</v>
      </c>
      <c r="E16" s="31" t="s">
        <v>41</v>
      </c>
      <c r="F16" s="28" t="s">
        <v>26</v>
      </c>
      <c r="G16" s="66"/>
      <c r="H16" s="66"/>
      <c r="I16" s="66"/>
      <c r="J16" s="66"/>
      <c r="K16" s="66"/>
      <c r="L16" s="66"/>
      <c r="M16" s="66"/>
      <c r="N16" s="66"/>
      <c r="O16" s="66"/>
      <c r="P16" s="66"/>
      <c r="Q16" s="66"/>
      <c r="R16" s="66"/>
      <c r="S16" s="48">
        <f>SUM(G16:R16)</f>
        <v>0</v>
      </c>
      <c r="T16" s="33"/>
      <c r="U16" s="34">
        <v>133</v>
      </c>
      <c r="V16" s="35"/>
      <c r="W16" s="42">
        <v>0</v>
      </c>
      <c r="X16" s="37"/>
      <c r="Y16" s="43">
        <v>29.19</v>
      </c>
      <c r="Z16" s="37"/>
      <c r="AA16" s="42">
        <f>W16*Y16</f>
        <v>0</v>
      </c>
      <c r="AB16" s="39"/>
      <c r="AC16" s="19">
        <f t="shared" ref="AC16:AC32" si="0">Y16*1.588</f>
        <v>46.353720000000003</v>
      </c>
      <c r="AD16" s="39"/>
      <c r="AE16" s="19">
        <f>(W16*AC16)</f>
        <v>0</v>
      </c>
    </row>
    <row r="17" spans="1:31" ht="74.25" customHeight="1" x14ac:dyDescent="0.4">
      <c r="A17" s="71">
        <v>2265589104</v>
      </c>
      <c r="B17" s="70" t="s">
        <v>77</v>
      </c>
      <c r="C17" s="18" t="s">
        <v>24</v>
      </c>
      <c r="D17" s="65" t="s">
        <v>78</v>
      </c>
      <c r="E17" s="31" t="s">
        <v>25</v>
      </c>
      <c r="F17" s="29" t="s">
        <v>26</v>
      </c>
      <c r="G17" s="66"/>
      <c r="H17" s="66"/>
      <c r="I17" s="66"/>
      <c r="J17" s="66"/>
      <c r="K17" s="66"/>
      <c r="L17" s="66"/>
      <c r="M17" s="66"/>
      <c r="N17" s="66"/>
      <c r="O17" s="66"/>
      <c r="P17" s="66"/>
      <c r="Q17" s="66"/>
      <c r="R17" s="66"/>
      <c r="S17" s="32">
        <f>SUM(G17:R17)</f>
        <v>0</v>
      </c>
      <c r="T17" s="33"/>
      <c r="U17" s="34">
        <v>144</v>
      </c>
      <c r="V17" s="35"/>
      <c r="W17" s="42">
        <f t="shared" ref="W17:W30" si="1">ROUNDUP((S17/U17),0)</f>
        <v>0</v>
      </c>
      <c r="X17" s="37"/>
      <c r="Y17" s="43">
        <v>24.08</v>
      </c>
      <c r="Z17" s="37"/>
      <c r="AA17" s="42">
        <f t="shared" ref="AA17:AA30" si="2">W17*Y17</f>
        <v>0</v>
      </c>
      <c r="AB17" s="39"/>
      <c r="AC17" s="19">
        <f t="shared" si="0"/>
        <v>38.239039999999996</v>
      </c>
      <c r="AD17" s="39"/>
      <c r="AE17" s="19">
        <f t="shared" ref="AE17:AE30" si="3">(W17*AC17)</f>
        <v>0</v>
      </c>
    </row>
    <row r="18" spans="1:31" ht="74.25" customHeight="1" x14ac:dyDescent="0.4">
      <c r="A18" s="71" t="s">
        <v>36</v>
      </c>
      <c r="B18" s="70" t="s">
        <v>83</v>
      </c>
      <c r="C18" s="60" t="s">
        <v>32</v>
      </c>
      <c r="D18" s="65" t="s">
        <v>84</v>
      </c>
      <c r="E18" s="31" t="s">
        <v>34</v>
      </c>
      <c r="F18" s="29" t="s">
        <v>26</v>
      </c>
      <c r="G18" s="66"/>
      <c r="H18" s="66"/>
      <c r="I18" s="66"/>
      <c r="J18" s="66"/>
      <c r="K18" s="66"/>
      <c r="L18" s="66"/>
      <c r="M18" s="66"/>
      <c r="N18" s="66"/>
      <c r="O18" s="66"/>
      <c r="P18" s="66"/>
      <c r="Q18" s="66"/>
      <c r="R18" s="66"/>
      <c r="S18" s="32">
        <f>SUM(G18:R18)</f>
        <v>0</v>
      </c>
      <c r="T18" s="33"/>
      <c r="U18" s="41">
        <v>80</v>
      </c>
      <c r="V18" s="35"/>
      <c r="W18" s="36">
        <f t="shared" si="1"/>
        <v>0</v>
      </c>
      <c r="X18" s="37"/>
      <c r="Y18" s="38">
        <v>23.9</v>
      </c>
      <c r="Z18" s="37"/>
      <c r="AA18" s="36">
        <f>W18*Y18</f>
        <v>0</v>
      </c>
      <c r="AB18" s="39"/>
      <c r="AC18" s="14">
        <f t="shared" si="0"/>
        <v>37.953200000000002</v>
      </c>
      <c r="AD18" s="39"/>
      <c r="AE18" s="14">
        <f>(W18*AC18)</f>
        <v>0</v>
      </c>
    </row>
    <row r="19" spans="1:31" ht="37.799999999999997" hidden="1" customHeight="1" x14ac:dyDescent="0.4">
      <c r="A19" s="72">
        <v>2265589205</v>
      </c>
      <c r="B19" s="74" t="s">
        <v>90</v>
      </c>
      <c r="C19" s="18" t="s">
        <v>24</v>
      </c>
      <c r="D19" s="65" t="s">
        <v>91</v>
      </c>
      <c r="E19" s="31" t="s">
        <v>92</v>
      </c>
      <c r="F19" s="29"/>
      <c r="G19" s="66"/>
      <c r="H19" s="66"/>
      <c r="I19" s="66"/>
      <c r="J19" s="66"/>
      <c r="K19" s="66"/>
      <c r="L19" s="66"/>
      <c r="M19" s="66"/>
      <c r="N19" s="66"/>
      <c r="O19" s="66"/>
      <c r="P19" s="66"/>
      <c r="Q19" s="66"/>
      <c r="R19" s="66"/>
      <c r="S19" s="32">
        <f>SUM(G19:R19)</f>
        <v>0</v>
      </c>
      <c r="T19" s="33"/>
      <c r="U19" s="41">
        <v>139</v>
      </c>
      <c r="V19" s="35"/>
      <c r="W19" s="42">
        <f t="shared" si="1"/>
        <v>0</v>
      </c>
      <c r="X19" s="37"/>
      <c r="Y19" s="43">
        <v>18.88</v>
      </c>
      <c r="Z19" s="37"/>
      <c r="AA19" s="42">
        <f t="shared" si="2"/>
        <v>0</v>
      </c>
      <c r="AB19" s="39"/>
      <c r="AC19" s="19">
        <f t="shared" si="0"/>
        <v>29.981439999999999</v>
      </c>
      <c r="AD19" s="39"/>
      <c r="AE19" s="19">
        <f t="shared" si="3"/>
        <v>0</v>
      </c>
    </row>
    <row r="20" spans="1:31" ht="37.799999999999997" hidden="1" customHeight="1" x14ac:dyDescent="0.4">
      <c r="A20" s="73"/>
      <c r="B20" s="75"/>
      <c r="C20" s="60" t="s">
        <v>32</v>
      </c>
      <c r="D20" s="65" t="s">
        <v>91</v>
      </c>
      <c r="E20" s="31" t="s">
        <v>92</v>
      </c>
      <c r="F20" s="29"/>
      <c r="G20" s="66"/>
      <c r="H20" s="66"/>
      <c r="I20" s="66"/>
      <c r="J20" s="66"/>
      <c r="K20" s="66"/>
      <c r="L20" s="66"/>
      <c r="M20" s="66"/>
      <c r="N20" s="66"/>
      <c r="O20" s="66"/>
      <c r="P20" s="66"/>
      <c r="Q20" s="66"/>
      <c r="R20" s="66"/>
      <c r="S20" s="32">
        <f>SUM(G20:R20)</f>
        <v>0</v>
      </c>
      <c r="T20" s="33"/>
      <c r="U20" s="41">
        <v>139</v>
      </c>
      <c r="V20" s="35"/>
      <c r="W20" s="36">
        <f t="shared" si="1"/>
        <v>0</v>
      </c>
      <c r="X20" s="37"/>
      <c r="Y20" s="38">
        <v>18.88</v>
      </c>
      <c r="Z20" s="37"/>
      <c r="AA20" s="36">
        <f>W20*Y20</f>
        <v>0</v>
      </c>
      <c r="AB20" s="39"/>
      <c r="AC20" s="14">
        <f t="shared" si="0"/>
        <v>29.981439999999999</v>
      </c>
      <c r="AD20" s="39"/>
      <c r="AE20" s="14">
        <f>(W20*AC20)</f>
        <v>0</v>
      </c>
    </row>
    <row r="21" spans="1:31" ht="74.25" customHeight="1" x14ac:dyDescent="0.4">
      <c r="A21" s="71" t="s">
        <v>27</v>
      </c>
      <c r="B21" s="70" t="s">
        <v>79</v>
      </c>
      <c r="C21" s="18" t="s">
        <v>24</v>
      </c>
      <c r="D21" s="30" t="s">
        <v>28</v>
      </c>
      <c r="E21" s="31" t="s">
        <v>29</v>
      </c>
      <c r="F21" s="29" t="s">
        <v>26</v>
      </c>
      <c r="G21" s="66"/>
      <c r="H21" s="66"/>
      <c r="I21" s="66"/>
      <c r="J21" s="66"/>
      <c r="K21" s="66"/>
      <c r="L21" s="66"/>
      <c r="M21" s="66"/>
      <c r="N21" s="66"/>
      <c r="O21" s="66"/>
      <c r="P21" s="66"/>
      <c r="Q21" s="66"/>
      <c r="R21" s="66"/>
      <c r="S21" s="32">
        <f t="shared" ref="S21:S29" si="4">SUM(G21:R21)</f>
        <v>0</v>
      </c>
      <c r="T21" s="33"/>
      <c r="U21" s="34">
        <v>114</v>
      </c>
      <c r="V21" s="35"/>
      <c r="W21" s="42">
        <f t="shared" si="1"/>
        <v>0</v>
      </c>
      <c r="X21" s="37"/>
      <c r="Y21" s="43">
        <v>24.81</v>
      </c>
      <c r="Z21" s="37"/>
      <c r="AA21" s="42">
        <f t="shared" si="2"/>
        <v>0</v>
      </c>
      <c r="AB21" s="39"/>
      <c r="AC21" s="19">
        <f t="shared" si="0"/>
        <v>39.39828</v>
      </c>
      <c r="AD21" s="39"/>
      <c r="AE21" s="19">
        <f t="shared" si="3"/>
        <v>0</v>
      </c>
    </row>
    <row r="22" spans="1:31" ht="74.25" customHeight="1" x14ac:dyDescent="0.4">
      <c r="A22" s="71" t="s">
        <v>30</v>
      </c>
      <c r="B22" s="70" t="s">
        <v>80</v>
      </c>
      <c r="C22" s="18" t="s">
        <v>24</v>
      </c>
      <c r="D22" s="30" t="s">
        <v>28</v>
      </c>
      <c r="E22" s="31" t="s">
        <v>29</v>
      </c>
      <c r="F22" s="29" t="s">
        <v>26</v>
      </c>
      <c r="G22" s="66"/>
      <c r="H22" s="66"/>
      <c r="I22" s="66"/>
      <c r="J22" s="66"/>
      <c r="K22" s="66"/>
      <c r="L22" s="66"/>
      <c r="M22" s="66"/>
      <c r="N22" s="66"/>
      <c r="O22" s="66"/>
      <c r="P22" s="66"/>
      <c r="Q22" s="66"/>
      <c r="R22" s="66"/>
      <c r="S22" s="40">
        <f t="shared" si="4"/>
        <v>0</v>
      </c>
      <c r="T22" s="33"/>
      <c r="U22" s="34">
        <v>114</v>
      </c>
      <c r="V22" s="35"/>
      <c r="W22" s="42">
        <f t="shared" si="1"/>
        <v>0</v>
      </c>
      <c r="X22" s="37"/>
      <c r="Y22" s="43">
        <v>23.85</v>
      </c>
      <c r="Z22" s="37"/>
      <c r="AA22" s="42">
        <f>W22*Y22</f>
        <v>0</v>
      </c>
      <c r="AB22" s="39"/>
      <c r="AC22" s="19">
        <f t="shared" si="0"/>
        <v>37.873800000000003</v>
      </c>
      <c r="AD22" s="39"/>
      <c r="AE22" s="19">
        <f t="shared" si="3"/>
        <v>0</v>
      </c>
    </row>
    <row r="23" spans="1:31" ht="74.25" customHeight="1" x14ac:dyDescent="0.4">
      <c r="A23" s="71" t="s">
        <v>31</v>
      </c>
      <c r="B23" s="70" t="s">
        <v>81</v>
      </c>
      <c r="C23" s="60" t="s">
        <v>32</v>
      </c>
      <c r="D23" s="30" t="s">
        <v>33</v>
      </c>
      <c r="E23" s="31" t="s">
        <v>34</v>
      </c>
      <c r="F23" s="29" t="s">
        <v>26</v>
      </c>
      <c r="G23" s="66"/>
      <c r="H23" s="66"/>
      <c r="I23" s="66"/>
      <c r="J23" s="66"/>
      <c r="K23" s="66"/>
      <c r="L23" s="66"/>
      <c r="M23" s="66"/>
      <c r="N23" s="66"/>
      <c r="O23" s="66"/>
      <c r="P23" s="66"/>
      <c r="Q23" s="66"/>
      <c r="R23" s="66"/>
      <c r="S23" s="32">
        <f t="shared" si="4"/>
        <v>0</v>
      </c>
      <c r="T23" s="33"/>
      <c r="U23" s="41">
        <v>80</v>
      </c>
      <c r="V23" s="35"/>
      <c r="W23" s="36">
        <f t="shared" si="1"/>
        <v>0</v>
      </c>
      <c r="X23" s="37"/>
      <c r="Y23" s="38">
        <v>27.5</v>
      </c>
      <c r="Z23" s="37"/>
      <c r="AA23" s="36">
        <f t="shared" si="2"/>
        <v>0</v>
      </c>
      <c r="AB23" s="39"/>
      <c r="AC23" s="14">
        <f t="shared" si="0"/>
        <v>43.67</v>
      </c>
      <c r="AD23" s="39"/>
      <c r="AE23" s="14">
        <f t="shared" si="3"/>
        <v>0</v>
      </c>
    </row>
    <row r="24" spans="1:31" ht="38.25" customHeight="1" x14ac:dyDescent="0.4">
      <c r="A24" s="72">
        <v>2265589203</v>
      </c>
      <c r="B24" s="77" t="s">
        <v>82</v>
      </c>
      <c r="C24" s="18" t="s">
        <v>24</v>
      </c>
      <c r="D24" s="30" t="s">
        <v>33</v>
      </c>
      <c r="E24" s="31" t="s">
        <v>35</v>
      </c>
      <c r="F24" s="93" t="s">
        <v>26</v>
      </c>
      <c r="G24" s="66"/>
      <c r="H24" s="66"/>
      <c r="I24" s="66"/>
      <c r="J24" s="66"/>
      <c r="K24" s="66"/>
      <c r="L24" s="66"/>
      <c r="M24" s="66"/>
      <c r="N24" s="66"/>
      <c r="O24" s="66"/>
      <c r="P24" s="66"/>
      <c r="Q24" s="66"/>
      <c r="R24" s="66"/>
      <c r="S24" s="46">
        <f t="shared" si="4"/>
        <v>0</v>
      </c>
      <c r="T24" s="33"/>
      <c r="U24" s="41">
        <v>92</v>
      </c>
      <c r="V24" s="35"/>
      <c r="W24" s="42">
        <f t="shared" si="1"/>
        <v>0</v>
      </c>
      <c r="X24" s="37"/>
      <c r="Y24" s="43">
        <v>10.4</v>
      </c>
      <c r="Z24" s="37"/>
      <c r="AA24" s="42">
        <f>W24*Y24</f>
        <v>0</v>
      </c>
      <c r="AB24" s="39"/>
      <c r="AC24" s="19">
        <f t="shared" si="0"/>
        <v>16.5152</v>
      </c>
      <c r="AD24" s="39"/>
      <c r="AE24" s="19">
        <f>(W24*AC24)</f>
        <v>0</v>
      </c>
    </row>
    <row r="25" spans="1:31" ht="34.5" customHeight="1" x14ac:dyDescent="0.4">
      <c r="A25" s="73"/>
      <c r="B25" s="78"/>
      <c r="C25" s="60" t="s">
        <v>32</v>
      </c>
      <c r="D25" s="30" t="s">
        <v>33</v>
      </c>
      <c r="E25" s="31" t="s">
        <v>35</v>
      </c>
      <c r="F25" s="94"/>
      <c r="G25" s="66">
        <f>G24</f>
        <v>0</v>
      </c>
      <c r="H25" s="66">
        <f>H24</f>
        <v>0</v>
      </c>
      <c r="I25" s="66">
        <f>I24</f>
        <v>0</v>
      </c>
      <c r="J25" s="66">
        <f t="shared" ref="J25:R25" si="5">J24</f>
        <v>0</v>
      </c>
      <c r="K25" s="66">
        <f t="shared" si="5"/>
        <v>0</v>
      </c>
      <c r="L25" s="66">
        <f t="shared" si="5"/>
        <v>0</v>
      </c>
      <c r="M25" s="66">
        <f t="shared" si="5"/>
        <v>0</v>
      </c>
      <c r="N25" s="66">
        <f t="shared" si="5"/>
        <v>0</v>
      </c>
      <c r="O25" s="66">
        <f t="shared" si="5"/>
        <v>0</v>
      </c>
      <c r="P25" s="66">
        <f t="shared" si="5"/>
        <v>0</v>
      </c>
      <c r="Q25" s="66">
        <f t="shared" si="5"/>
        <v>0</v>
      </c>
      <c r="R25" s="66">
        <f t="shared" si="5"/>
        <v>0</v>
      </c>
      <c r="S25" s="47">
        <f>S24</f>
        <v>0</v>
      </c>
      <c r="T25" s="33"/>
      <c r="U25" s="41">
        <v>92</v>
      </c>
      <c r="V25" s="35"/>
      <c r="W25" s="36">
        <f t="shared" si="1"/>
        <v>0</v>
      </c>
      <c r="X25" s="37"/>
      <c r="Y25" s="38">
        <v>10.4</v>
      </c>
      <c r="Z25" s="37"/>
      <c r="AA25" s="36">
        <f t="shared" si="2"/>
        <v>0</v>
      </c>
      <c r="AB25" s="39"/>
      <c r="AC25" s="14">
        <f t="shared" si="0"/>
        <v>16.5152</v>
      </c>
      <c r="AD25" s="39"/>
      <c r="AE25" s="14">
        <f t="shared" si="3"/>
        <v>0</v>
      </c>
    </row>
    <row r="26" spans="1:31" ht="74.25" customHeight="1" x14ac:dyDescent="0.4">
      <c r="A26" s="71">
        <v>2265589207</v>
      </c>
      <c r="B26" s="70" t="s">
        <v>86</v>
      </c>
      <c r="C26" s="60" t="s">
        <v>32</v>
      </c>
      <c r="D26" s="30" t="s">
        <v>37</v>
      </c>
      <c r="E26" s="31" t="s">
        <v>66</v>
      </c>
      <c r="F26" s="29" t="s">
        <v>67</v>
      </c>
      <c r="G26" s="66"/>
      <c r="H26" s="66"/>
      <c r="I26" s="66"/>
      <c r="J26" s="66"/>
      <c r="K26" s="66"/>
      <c r="L26" s="66"/>
      <c r="M26" s="66"/>
      <c r="N26" s="66"/>
      <c r="O26" s="66"/>
      <c r="P26" s="66"/>
      <c r="Q26" s="66"/>
      <c r="R26" s="66"/>
      <c r="S26" s="32">
        <f>SUM(G26:R26)</f>
        <v>0</v>
      </c>
      <c r="T26" s="33"/>
      <c r="U26" s="34">
        <v>226</v>
      </c>
      <c r="V26" s="35"/>
      <c r="W26" s="36">
        <f t="shared" si="1"/>
        <v>0</v>
      </c>
      <c r="X26" s="37"/>
      <c r="Y26" s="38">
        <v>21.86</v>
      </c>
      <c r="Z26" s="37"/>
      <c r="AA26" s="36">
        <f t="shared" si="2"/>
        <v>0</v>
      </c>
      <c r="AB26" s="39"/>
      <c r="AC26" s="14">
        <f t="shared" si="0"/>
        <v>34.713680000000004</v>
      </c>
      <c r="AD26" s="39"/>
      <c r="AE26" s="14">
        <v>0</v>
      </c>
    </row>
    <row r="27" spans="1:31" ht="74.25" customHeight="1" x14ac:dyDescent="0.4">
      <c r="A27" s="71">
        <v>2265589208</v>
      </c>
      <c r="B27" s="70" t="s">
        <v>87</v>
      </c>
      <c r="C27" s="60" t="s">
        <v>32</v>
      </c>
      <c r="D27" s="30" t="s">
        <v>37</v>
      </c>
      <c r="E27" s="31" t="s">
        <v>66</v>
      </c>
      <c r="F27" s="29" t="s">
        <v>67</v>
      </c>
      <c r="G27" s="66"/>
      <c r="H27" s="66"/>
      <c r="I27" s="66"/>
      <c r="J27" s="66"/>
      <c r="K27" s="66"/>
      <c r="L27" s="66"/>
      <c r="M27" s="66"/>
      <c r="N27" s="66"/>
      <c r="O27" s="66"/>
      <c r="P27" s="66"/>
      <c r="Q27" s="66"/>
      <c r="R27" s="66"/>
      <c r="S27" s="32">
        <f>SUM(G27:R27)</f>
        <v>0</v>
      </c>
      <c r="T27" s="33"/>
      <c r="U27" s="34">
        <v>226</v>
      </c>
      <c r="V27" s="35"/>
      <c r="W27" s="36">
        <f t="shared" si="1"/>
        <v>0</v>
      </c>
      <c r="X27" s="37"/>
      <c r="Y27" s="38">
        <v>21.86</v>
      </c>
      <c r="Z27" s="37"/>
      <c r="AA27" s="36">
        <f t="shared" si="2"/>
        <v>0</v>
      </c>
      <c r="AB27" s="39"/>
      <c r="AC27" s="14">
        <f t="shared" si="0"/>
        <v>34.713680000000004</v>
      </c>
      <c r="AD27" s="39"/>
      <c r="AE27" s="14">
        <v>0</v>
      </c>
    </row>
    <row r="28" spans="1:31" ht="74.25" customHeight="1" x14ac:dyDescent="0.4">
      <c r="A28" s="71">
        <v>2265589212</v>
      </c>
      <c r="B28" s="70" t="s">
        <v>89</v>
      </c>
      <c r="C28" s="60" t="s">
        <v>32</v>
      </c>
      <c r="D28" s="30" t="s">
        <v>37</v>
      </c>
      <c r="E28" s="31" t="s">
        <v>38</v>
      </c>
      <c r="F28" s="29" t="s">
        <v>26</v>
      </c>
      <c r="G28" s="66"/>
      <c r="H28" s="66"/>
      <c r="I28" s="66"/>
      <c r="J28" s="66"/>
      <c r="K28" s="66"/>
      <c r="L28" s="66"/>
      <c r="M28" s="66"/>
      <c r="N28" s="66"/>
      <c r="O28" s="66"/>
      <c r="P28" s="66"/>
      <c r="Q28" s="66"/>
      <c r="R28" s="66"/>
      <c r="S28" s="32">
        <f>SUM(G28:R28)</f>
        <v>0</v>
      </c>
      <c r="T28" s="33"/>
      <c r="U28" s="34">
        <v>160</v>
      </c>
      <c r="V28" s="35"/>
      <c r="W28" s="36">
        <f t="shared" si="1"/>
        <v>0</v>
      </c>
      <c r="X28" s="37"/>
      <c r="Y28" s="38">
        <v>19.72</v>
      </c>
      <c r="Z28" s="37"/>
      <c r="AA28" s="36">
        <f t="shared" si="2"/>
        <v>0</v>
      </c>
      <c r="AB28" s="39"/>
      <c r="AC28" s="14">
        <f t="shared" si="0"/>
        <v>31.315359999999998</v>
      </c>
      <c r="AD28" s="39"/>
      <c r="AE28" s="14">
        <v>0</v>
      </c>
    </row>
    <row r="29" spans="1:31" ht="36" customHeight="1" x14ac:dyDescent="0.4">
      <c r="A29" s="72">
        <v>2265589206</v>
      </c>
      <c r="B29" s="77" t="s">
        <v>85</v>
      </c>
      <c r="C29" s="18" t="s">
        <v>24</v>
      </c>
      <c r="D29" s="44" t="s">
        <v>37</v>
      </c>
      <c r="E29" s="45" t="s">
        <v>38</v>
      </c>
      <c r="F29" s="92" t="s">
        <v>26</v>
      </c>
      <c r="G29" s="66"/>
      <c r="H29" s="66"/>
      <c r="I29" s="66"/>
      <c r="J29" s="66"/>
      <c r="K29" s="66"/>
      <c r="L29" s="66"/>
      <c r="M29" s="66"/>
      <c r="N29" s="66"/>
      <c r="O29" s="66"/>
      <c r="P29" s="66"/>
      <c r="Q29" s="66"/>
      <c r="R29" s="66"/>
      <c r="S29" s="46">
        <f t="shared" si="4"/>
        <v>0</v>
      </c>
      <c r="T29" s="33"/>
      <c r="U29" s="34">
        <v>160</v>
      </c>
      <c r="V29" s="35"/>
      <c r="W29" s="42">
        <f t="shared" si="1"/>
        <v>0</v>
      </c>
      <c r="X29" s="37"/>
      <c r="Y29" s="43">
        <v>10.3</v>
      </c>
      <c r="Z29" s="37"/>
      <c r="AA29" s="42">
        <f t="shared" si="2"/>
        <v>0</v>
      </c>
      <c r="AB29" s="39"/>
      <c r="AC29" s="19">
        <f t="shared" si="0"/>
        <v>16.356400000000001</v>
      </c>
      <c r="AD29" s="39"/>
      <c r="AE29" s="19">
        <f t="shared" si="3"/>
        <v>0</v>
      </c>
    </row>
    <row r="30" spans="1:31" ht="35.25" customHeight="1" x14ac:dyDescent="0.4">
      <c r="A30" s="73"/>
      <c r="B30" s="78"/>
      <c r="C30" s="60" t="s">
        <v>32</v>
      </c>
      <c r="D30" s="44" t="s">
        <v>37</v>
      </c>
      <c r="E30" s="45" t="s">
        <v>38</v>
      </c>
      <c r="F30" s="92"/>
      <c r="G30" s="67">
        <f>G29</f>
        <v>0</v>
      </c>
      <c r="H30" s="67">
        <f>H29</f>
        <v>0</v>
      </c>
      <c r="I30" s="67">
        <f>I29</f>
        <v>0</v>
      </c>
      <c r="J30" s="67">
        <f t="shared" ref="J30" si="6">J29</f>
        <v>0</v>
      </c>
      <c r="K30" s="67">
        <f t="shared" ref="K30" si="7">K29</f>
        <v>0</v>
      </c>
      <c r="L30" s="67">
        <f t="shared" ref="L30" si="8">L29</f>
        <v>0</v>
      </c>
      <c r="M30" s="67">
        <f t="shared" ref="M30" si="9">M29</f>
        <v>0</v>
      </c>
      <c r="N30" s="67">
        <f t="shared" ref="N30" si="10">N29</f>
        <v>0</v>
      </c>
      <c r="O30" s="67">
        <f t="shared" ref="O30" si="11">O29</f>
        <v>0</v>
      </c>
      <c r="P30" s="67">
        <f t="shared" ref="P30" si="12">P29</f>
        <v>0</v>
      </c>
      <c r="Q30" s="67">
        <f t="shared" ref="Q30" si="13">Q29</f>
        <v>0</v>
      </c>
      <c r="R30" s="67">
        <f t="shared" ref="R30" si="14">R29</f>
        <v>0</v>
      </c>
      <c r="S30" s="47">
        <f>S29</f>
        <v>0</v>
      </c>
      <c r="T30" s="33"/>
      <c r="U30" s="34">
        <v>160</v>
      </c>
      <c r="V30" s="35"/>
      <c r="W30" s="36">
        <f t="shared" si="1"/>
        <v>0</v>
      </c>
      <c r="X30" s="37"/>
      <c r="Y30" s="38">
        <v>10.3</v>
      </c>
      <c r="Z30" s="37"/>
      <c r="AA30" s="36">
        <f t="shared" si="2"/>
        <v>0</v>
      </c>
      <c r="AB30" s="39"/>
      <c r="AC30" s="14">
        <f t="shared" si="0"/>
        <v>16.356400000000001</v>
      </c>
      <c r="AD30" s="39"/>
      <c r="AE30" s="14">
        <f t="shared" si="3"/>
        <v>0</v>
      </c>
    </row>
    <row r="31" spans="1:31" ht="39" customHeight="1" x14ac:dyDescent="0.4">
      <c r="A31" s="72">
        <v>2265589214</v>
      </c>
      <c r="B31" s="74" t="s">
        <v>93</v>
      </c>
      <c r="C31" s="18" t="s">
        <v>24</v>
      </c>
      <c r="D31" s="65" t="s">
        <v>28</v>
      </c>
      <c r="E31" s="31" t="s">
        <v>94</v>
      </c>
      <c r="F31" s="29"/>
      <c r="G31" s="66"/>
      <c r="H31" s="66"/>
      <c r="I31" s="66"/>
      <c r="J31" s="66"/>
      <c r="K31" s="66"/>
      <c r="L31" s="66"/>
      <c r="M31" s="66"/>
      <c r="N31" s="66"/>
      <c r="O31" s="66"/>
      <c r="P31" s="66"/>
      <c r="Q31" s="66"/>
      <c r="R31" s="66"/>
      <c r="S31" s="32">
        <f>SUM(G31:R31)</f>
        <v>0</v>
      </c>
      <c r="T31" s="33"/>
      <c r="U31" s="41">
        <v>139</v>
      </c>
      <c r="V31" s="35"/>
      <c r="W31" s="42">
        <f t="shared" ref="W31:W32" si="15">ROUNDUP((S31/U31),0)</f>
        <v>0</v>
      </c>
      <c r="X31" s="37"/>
      <c r="Y31" s="43">
        <v>13.17</v>
      </c>
      <c r="Z31" s="37"/>
      <c r="AA31" s="42">
        <f t="shared" ref="AA31" si="16">W31*Y31</f>
        <v>0</v>
      </c>
      <c r="AB31" s="39"/>
      <c r="AC31" s="19">
        <f t="shared" si="0"/>
        <v>20.913959999999999</v>
      </c>
      <c r="AD31" s="39"/>
      <c r="AE31" s="19">
        <f t="shared" ref="AE31" si="17">(W31*AC31)</f>
        <v>0</v>
      </c>
    </row>
    <row r="32" spans="1:31" ht="39" customHeight="1" x14ac:dyDescent="0.4">
      <c r="A32" s="73"/>
      <c r="B32" s="75"/>
      <c r="C32" s="60" t="s">
        <v>32</v>
      </c>
      <c r="D32" s="65" t="s">
        <v>28</v>
      </c>
      <c r="E32" s="31" t="s">
        <v>94</v>
      </c>
      <c r="F32" s="29"/>
      <c r="G32" s="66"/>
      <c r="H32" s="66"/>
      <c r="I32" s="66"/>
      <c r="J32" s="66"/>
      <c r="K32" s="66"/>
      <c r="L32" s="66"/>
      <c r="M32" s="66"/>
      <c r="N32" s="66"/>
      <c r="O32" s="66"/>
      <c r="P32" s="66"/>
      <c r="Q32" s="66"/>
      <c r="R32" s="66"/>
      <c r="S32" s="32">
        <f>SUM(G32:R32)</f>
        <v>0</v>
      </c>
      <c r="T32" s="33"/>
      <c r="U32" s="41">
        <v>139</v>
      </c>
      <c r="V32" s="35"/>
      <c r="W32" s="36">
        <f t="shared" si="15"/>
        <v>0</v>
      </c>
      <c r="X32" s="37"/>
      <c r="Y32" s="38">
        <v>13.17</v>
      </c>
      <c r="Z32" s="37"/>
      <c r="AA32" s="36">
        <f>W32*Y32</f>
        <v>0</v>
      </c>
      <c r="AB32" s="39"/>
      <c r="AC32" s="14">
        <f t="shared" si="0"/>
        <v>20.913959999999999</v>
      </c>
      <c r="AD32" s="39"/>
      <c r="AE32" s="14">
        <f>(W32*AC32)</f>
        <v>0</v>
      </c>
    </row>
  </sheetData>
  <mergeCells count="29">
    <mergeCell ref="A29:A30"/>
    <mergeCell ref="B29:B30"/>
    <mergeCell ref="F29:F30"/>
    <mergeCell ref="F24:F25"/>
    <mergeCell ref="G14:R14"/>
    <mergeCell ref="A19:A20"/>
    <mergeCell ref="B19:B20"/>
    <mergeCell ref="B11:D11"/>
    <mergeCell ref="B7:D7"/>
    <mergeCell ref="B12:D12"/>
    <mergeCell ref="U11:AE11"/>
    <mergeCell ref="U10:AE10"/>
    <mergeCell ref="W12:AE12"/>
    <mergeCell ref="A31:A32"/>
    <mergeCell ref="B31:B32"/>
    <mergeCell ref="U6:Z6"/>
    <mergeCell ref="U8:Y8"/>
    <mergeCell ref="A24:A25"/>
    <mergeCell ref="B24:B25"/>
    <mergeCell ref="B6:D6"/>
    <mergeCell ref="B8:D8"/>
    <mergeCell ref="B9:D9"/>
    <mergeCell ref="G10:R10"/>
    <mergeCell ref="G11:R11"/>
    <mergeCell ref="G12:R12"/>
    <mergeCell ref="G7:R7"/>
    <mergeCell ref="G6:R6"/>
    <mergeCell ref="G8:R9"/>
    <mergeCell ref="B10:D10"/>
  </mergeCells>
  <pageMargins left="0.2" right="0.2" top="0.25" bottom="0.25" header="0.3" footer="0.3"/>
  <pageSetup scale="30" fitToWidth="2" orientation="landscape" r:id="rId1"/>
  <headerFooter>
    <oddFooter>&amp;L&amp;D</oddFooter>
  </headerFooter>
  <colBreaks count="1" manualBreakCount="1">
    <brk id="18" max="1048575" man="1"/>
  </colBreaks>
  <ignoredErrors>
    <ignoredError sqref="S21:S24 S26:S30 S16:S1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SY24 25</vt:lpstr>
      <vt:lpstr>'SY24 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E Green</dc:creator>
  <cp:lastModifiedBy>Julia Thompson</cp:lastModifiedBy>
  <cp:lastPrinted>2021-02-16T19:20:38Z</cp:lastPrinted>
  <dcterms:created xsi:type="dcterms:W3CDTF">2021-02-04T19:37:56Z</dcterms:created>
  <dcterms:modified xsi:type="dcterms:W3CDTF">2023-11-09T16:35:12Z</dcterms:modified>
</cp:coreProperties>
</file>